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UYỂN SINH - ĐÀO TẠO\KẾ HOẠCH\2018 - 2019\Xep TKB HKI\"/>
    </mc:Choice>
  </mc:AlternateContent>
  <xr:revisionPtr revIDLastSave="0" documentId="10_ncr:8100000_{2E906369-FF22-4ACF-9DEA-E0910A099ED3}" xr6:coauthVersionLast="34" xr6:coauthVersionMax="34" xr10:uidLastSave="{00000000-0000-0000-0000-000000000000}"/>
  <bookViews>
    <workbookView xWindow="0" yWindow="0" windowWidth="14370" windowHeight="3450" xr2:uid="{00000000-000D-0000-FFFF-FFFF00000000}"/>
  </bookViews>
  <sheets>
    <sheet name="Solop 18C1 07.9.2018 (4)" sheetId="15" r:id="rId1"/>
    <sheet name="Solop 18C1 04.9.2018 (3)" sheetId="14" r:id="rId2"/>
    <sheet name="Solop 18C1 23.8.2018 (2)" sheetId="13" r:id="rId3"/>
    <sheet name="Solop 18C1 20.8.2018" sheetId="12" r:id="rId4"/>
    <sheet name="Solop 18C1 (2)" sheetId="11" r:id="rId5"/>
  </sheets>
  <definedNames>
    <definedName name="_xlnm.Print_Titles" localSheetId="4">'Solop 18C1 (2)'!$8:$8</definedName>
    <definedName name="_xlnm.Print_Titles" localSheetId="1">'Solop 18C1 04.9.2018 (3)'!$8:$8</definedName>
    <definedName name="_xlnm.Print_Titles" localSheetId="0">'Solop 18C1 07.9.2018 (4)'!$8:$8</definedName>
    <definedName name="_xlnm.Print_Titles" localSheetId="3">'Solop 18C1 20.8.2018'!$8:$8</definedName>
    <definedName name="_xlnm.Print_Titles" localSheetId="2">'Solop 18C1 23.8.2018 (2)'!$8:$8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7" i="15" l="1"/>
  <c r="I57" i="15"/>
  <c r="H57" i="15"/>
  <c r="G57" i="15"/>
  <c r="F57" i="15"/>
  <c r="E57" i="15"/>
  <c r="C57" i="15"/>
  <c r="J52" i="15"/>
  <c r="I52" i="15"/>
  <c r="H52" i="15"/>
  <c r="F52" i="15"/>
  <c r="E52" i="15"/>
  <c r="C52" i="15"/>
  <c r="M50" i="15"/>
  <c r="M46" i="15"/>
  <c r="J44" i="15"/>
  <c r="I44" i="15"/>
  <c r="H44" i="15"/>
  <c r="F44" i="15"/>
  <c r="E44" i="15"/>
  <c r="C44" i="15"/>
  <c r="M42" i="15"/>
  <c r="J38" i="15"/>
  <c r="I38" i="15"/>
  <c r="H38" i="15"/>
  <c r="F38" i="15"/>
  <c r="E38" i="15"/>
  <c r="C38" i="15"/>
  <c r="C58" i="15" s="1"/>
  <c r="M37" i="15"/>
  <c r="J35" i="15"/>
  <c r="I35" i="15"/>
  <c r="H35" i="15"/>
  <c r="F35" i="15"/>
  <c r="E35" i="15"/>
  <c r="C35" i="15"/>
  <c r="M31" i="15"/>
  <c r="J29" i="15"/>
  <c r="I29" i="15"/>
  <c r="H29" i="15"/>
  <c r="F29" i="15"/>
  <c r="E29" i="15"/>
  <c r="C29" i="15"/>
  <c r="I21" i="15"/>
  <c r="H21" i="15"/>
  <c r="G21" i="15"/>
  <c r="F21" i="15"/>
  <c r="E21" i="15"/>
  <c r="J18" i="15"/>
  <c r="J58" i="15" s="1"/>
  <c r="I18" i="15"/>
  <c r="H18" i="15"/>
  <c r="H58" i="15" s="1"/>
  <c r="F18" i="15"/>
  <c r="F58" i="15" s="1"/>
  <c r="E18" i="15"/>
  <c r="E58" i="15" s="1"/>
  <c r="C18" i="15"/>
  <c r="I58" i="15" l="1"/>
  <c r="J57" i="14"/>
  <c r="I57" i="14"/>
  <c r="H57" i="14"/>
  <c r="G57" i="14"/>
  <c r="F57" i="14"/>
  <c r="E57" i="14"/>
  <c r="C57" i="14"/>
  <c r="J52" i="14"/>
  <c r="I52" i="14"/>
  <c r="H52" i="14"/>
  <c r="F52" i="14"/>
  <c r="E52" i="14"/>
  <c r="C52" i="14"/>
  <c r="M50" i="14"/>
  <c r="M46" i="14"/>
  <c r="J44" i="14"/>
  <c r="I44" i="14"/>
  <c r="H44" i="14"/>
  <c r="F44" i="14"/>
  <c r="E44" i="14"/>
  <c r="C44" i="14"/>
  <c r="M42" i="14"/>
  <c r="J38" i="14"/>
  <c r="I38" i="14"/>
  <c r="H38" i="14"/>
  <c r="F38" i="14"/>
  <c r="F58" i="14" s="1"/>
  <c r="E38" i="14"/>
  <c r="C38" i="14"/>
  <c r="M37" i="14"/>
  <c r="J35" i="14"/>
  <c r="I35" i="14"/>
  <c r="H35" i="14"/>
  <c r="F35" i="14"/>
  <c r="E35" i="14"/>
  <c r="C35" i="14"/>
  <c r="M31" i="14"/>
  <c r="J29" i="14"/>
  <c r="I29" i="14"/>
  <c r="H29" i="14"/>
  <c r="F29" i="14"/>
  <c r="E29" i="14"/>
  <c r="C29" i="14"/>
  <c r="I21" i="14"/>
  <c r="H21" i="14"/>
  <c r="G21" i="14"/>
  <c r="F21" i="14"/>
  <c r="E21" i="14"/>
  <c r="J18" i="14"/>
  <c r="J58" i="14" s="1"/>
  <c r="I18" i="14"/>
  <c r="H18" i="14"/>
  <c r="F18" i="14"/>
  <c r="E18" i="14"/>
  <c r="E58" i="14" s="1"/>
  <c r="C18" i="14"/>
  <c r="C58" i="14" s="1"/>
  <c r="H58" i="14" l="1"/>
  <c r="I58" i="14"/>
  <c r="J57" i="13"/>
  <c r="I57" i="13"/>
  <c r="H57" i="13"/>
  <c r="G57" i="13"/>
  <c r="F57" i="13"/>
  <c r="E57" i="13"/>
  <c r="C57" i="13"/>
  <c r="J52" i="13"/>
  <c r="I52" i="13"/>
  <c r="H52" i="13"/>
  <c r="F52" i="13"/>
  <c r="E52" i="13"/>
  <c r="C52" i="13"/>
  <c r="M50" i="13"/>
  <c r="M46" i="13"/>
  <c r="J44" i="13"/>
  <c r="I44" i="13"/>
  <c r="H44" i="13"/>
  <c r="F44" i="13"/>
  <c r="E44" i="13"/>
  <c r="C44" i="13"/>
  <c r="M42" i="13"/>
  <c r="J38" i="13"/>
  <c r="I38" i="13"/>
  <c r="H38" i="13"/>
  <c r="F38" i="13"/>
  <c r="F58" i="13" s="1"/>
  <c r="E38" i="13"/>
  <c r="C38" i="13"/>
  <c r="M37" i="13"/>
  <c r="J35" i="13"/>
  <c r="I35" i="13"/>
  <c r="H35" i="13"/>
  <c r="F35" i="13"/>
  <c r="E35" i="13"/>
  <c r="C35" i="13"/>
  <c r="M31" i="13"/>
  <c r="J29" i="13"/>
  <c r="I29" i="13"/>
  <c r="H29" i="13"/>
  <c r="F29" i="13"/>
  <c r="E29" i="13"/>
  <c r="C29" i="13"/>
  <c r="I21" i="13"/>
  <c r="H21" i="13"/>
  <c r="G21" i="13"/>
  <c r="F21" i="13"/>
  <c r="E21" i="13"/>
  <c r="J18" i="13"/>
  <c r="J58" i="13" s="1"/>
  <c r="I18" i="13"/>
  <c r="I58" i="13" s="1"/>
  <c r="H18" i="13"/>
  <c r="H58" i="13" s="1"/>
  <c r="F18" i="13"/>
  <c r="E18" i="13"/>
  <c r="E58" i="13" s="1"/>
  <c r="C18" i="13"/>
  <c r="C58" i="13" s="1"/>
  <c r="J57" i="12" l="1"/>
  <c r="I57" i="12"/>
  <c r="H57" i="12"/>
  <c r="G57" i="12"/>
  <c r="F57" i="12"/>
  <c r="E57" i="12"/>
  <c r="C57" i="12"/>
  <c r="J52" i="12"/>
  <c r="I52" i="12"/>
  <c r="H52" i="12"/>
  <c r="F52" i="12"/>
  <c r="E52" i="12"/>
  <c r="C52" i="12"/>
  <c r="J44" i="12"/>
  <c r="I44" i="12"/>
  <c r="H44" i="12"/>
  <c r="F44" i="12"/>
  <c r="E44" i="12"/>
  <c r="C44" i="12"/>
  <c r="J38" i="12"/>
  <c r="I38" i="12"/>
  <c r="H38" i="12"/>
  <c r="F38" i="12"/>
  <c r="E38" i="12"/>
  <c r="C38" i="12"/>
  <c r="J35" i="12"/>
  <c r="I35" i="12"/>
  <c r="H35" i="12"/>
  <c r="F35" i="12"/>
  <c r="E35" i="12"/>
  <c r="C35" i="12"/>
  <c r="J29" i="12"/>
  <c r="I29" i="12"/>
  <c r="H29" i="12"/>
  <c r="F29" i="12"/>
  <c r="E29" i="12"/>
  <c r="C29" i="12"/>
  <c r="I21" i="12"/>
  <c r="H21" i="12"/>
  <c r="G21" i="12"/>
  <c r="F21" i="12"/>
  <c r="E21" i="12"/>
  <c r="J18" i="12"/>
  <c r="I18" i="12"/>
  <c r="H18" i="12"/>
  <c r="H58" i="12" s="1"/>
  <c r="F18" i="12"/>
  <c r="F58" i="12" s="1"/>
  <c r="E18" i="12"/>
  <c r="E58" i="12" s="1"/>
  <c r="C18" i="12"/>
  <c r="C58" i="12" s="1"/>
  <c r="J58" i="12" l="1"/>
  <c r="I58" i="12"/>
  <c r="J18" i="11"/>
  <c r="G57" i="11" l="1"/>
  <c r="H57" i="11"/>
  <c r="I57" i="11"/>
  <c r="J57" i="11"/>
  <c r="F21" i="11"/>
  <c r="G21" i="11"/>
  <c r="H21" i="11"/>
  <c r="I21" i="11"/>
  <c r="E21" i="11"/>
  <c r="I38" i="11"/>
  <c r="J38" i="11"/>
  <c r="H38" i="11"/>
  <c r="J52" i="11" l="1"/>
  <c r="I52" i="11"/>
  <c r="H52" i="11"/>
  <c r="J44" i="11"/>
  <c r="I44" i="11"/>
  <c r="H44" i="11"/>
  <c r="J35" i="11"/>
  <c r="I35" i="11"/>
  <c r="H35" i="11"/>
  <c r="J29" i="11"/>
  <c r="I29" i="11"/>
  <c r="H29" i="11"/>
  <c r="I18" i="11"/>
  <c r="H18" i="11"/>
  <c r="F57" i="11"/>
  <c r="E57" i="11"/>
  <c r="C57" i="11"/>
  <c r="F52" i="11"/>
  <c r="E52" i="11"/>
  <c r="C52" i="11"/>
  <c r="F44" i="11"/>
  <c r="E44" i="11"/>
  <c r="C44" i="11"/>
  <c r="F38" i="11"/>
  <c r="E38" i="11"/>
  <c r="C38" i="11"/>
  <c r="F35" i="11"/>
  <c r="E35" i="11"/>
  <c r="C35" i="11"/>
  <c r="F29" i="11"/>
  <c r="E29" i="11"/>
  <c r="C29" i="11"/>
  <c r="F18" i="11"/>
  <c r="E18" i="11"/>
  <c r="C18" i="11"/>
  <c r="J58" i="11" l="1"/>
  <c r="H58" i="11"/>
  <c r="E58" i="11"/>
  <c r="I58" i="11"/>
  <c r="F58" i="11"/>
  <c r="C58" i="11"/>
</calcChain>
</file>

<file path=xl/sharedStrings.xml><?xml version="1.0" encoding="utf-8"?>
<sst xmlns="http://schemas.openxmlformats.org/spreadsheetml/2006/main" count="479" uniqueCount="97">
  <si>
    <t>CỘNG HÒA XÃ HỘI CHỦ NGHĨA VIỆT NAM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</si>
  <si>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</si>
  <si>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</si>
  <si>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</si>
  <si>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</si>
  <si>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</si>
  <si>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</si>
  <si>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</si>
  <si>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</si>
  <si>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</si>
  <si>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</si>
  <si>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</si>
  <si>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</si>
  <si>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</si>
  <si>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</si>
  <si>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</si>
  <si>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</si>
  <si>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</si>
  <si>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</si>
  <si>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</si>
  <si>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</si>
  <si>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</si>
  <si>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May thời trang</t>
  </si>
  <si>
    <t>Công nghệ may Veston</t>
  </si>
  <si>
    <t>UBND THÀNH PHỐ HỒ CHÍ MINH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</si>
  <si>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</si>
  <si>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</si>
  <si>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</si>
  <si>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</si>
  <si>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</si>
  <si>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</si>
  <si>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</si>
  <si>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</si>
  <si>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</si>
  <si>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</si>
  <si>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</si>
  <si>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</si>
  <si>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</si>
  <si>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</si>
  <si>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Công nghệ kỹ thuật máy tính</t>
  </si>
  <si>
    <t>CHỈ TIÊU</t>
  </si>
  <si>
    <t>SỐ LỚP</t>
  </si>
  <si>
    <t>TT</t>
  </si>
  <si>
    <t>TRƯỜNG CAO ĐẲNG LÝ TỰ TRỌNG</t>
  </si>
  <si>
    <t>Kỹ thuật xây dựng</t>
  </si>
  <si>
    <t>Cơ điện tử</t>
  </si>
  <si>
    <t>Thiết kế đồ họa</t>
  </si>
  <si>
    <t>Thương mại điện tử</t>
  </si>
  <si>
    <t>Logistics</t>
  </si>
  <si>
    <t>KHOA XÂY DỰNG</t>
  </si>
  <si>
    <t xml:space="preserve">Công nghệ may </t>
  </si>
  <si>
    <t>GHI CHÚ</t>
  </si>
  <si>
    <t>ĐỀ XUẤT 
SỐ LỚP</t>
  </si>
  <si>
    <t xml:space="preserve"> THÀNH PHỐ HỒ CHÍ MINH</t>
  </si>
  <si>
    <t>Thành phố Hồ Chí Minh, ngày  11  tháng 8 năm 2018</t>
  </si>
  <si>
    <t xml:space="preserve">SỐ LỚP
 KHAI BÁO TRÊN PM (tính đến 11/8/2018) </t>
  </si>
  <si>
    <t xml:space="preserve">SỐ HS
  TRÊN PM (tính đến 11/8/2018) </t>
  </si>
  <si>
    <r>
      <t xml:space="preserve">DỰ KIẾN SỐ LỚP </t>
    </r>
    <r>
      <rPr>
        <b/>
        <sz val="16"/>
        <color rgb="FFFF0000"/>
        <rFont val="Times New Roman"/>
        <family val="1"/>
      </rPr>
      <t>KHÓA 18C1</t>
    </r>
  </si>
  <si>
    <t xml:space="preserve"> Tổng cộng khóa 18C1</t>
  </si>
  <si>
    <t>Độc lập - Tự do - Hạnh phúc</t>
  </si>
  <si>
    <t>Thành phố Hồ Chí Minh, ngày  20  tháng 8 năm 2018</t>
  </si>
  <si>
    <t xml:space="preserve">SỐ LỚP
 KHAI BÁO TRÊN PM (tính đến 20/8/2018) </t>
  </si>
  <si>
    <t xml:space="preserve">SỐ HS
  TRÊN PM (tính đến 20/8/2018) </t>
  </si>
  <si>
    <t>56 --&gt; 57 SV/lớp</t>
  </si>
  <si>
    <t>58 SV/lớp</t>
  </si>
  <si>
    <t>52 --&gt; 53 SV/lớp</t>
  </si>
  <si>
    <t>54 --&gt; 55 SV/lớp</t>
  </si>
  <si>
    <t xml:space="preserve"> Chuyển ngành Kế toán doanh nghiệp hoặc Quản trị doanh nghiệp vừa và nhỏ </t>
  </si>
  <si>
    <t>SỐ
 LỚP</t>
  </si>
  <si>
    <t>Chuyển ngành Điện tử công nghiệp hoặc Cơ điện tử</t>
  </si>
  <si>
    <t xml:space="preserve"> Chuyển ngành Công nghệ may </t>
  </si>
  <si>
    <t>Thành phố Hồ Chí Minh, ngày  23  tháng 8 năm 2018</t>
  </si>
  <si>
    <t xml:space="preserve">SỐ LỚP
 KHAI BÁO TRÊN PM (tính đến 23/8/2018) </t>
  </si>
  <si>
    <t xml:space="preserve">SỐ HS
  TRÊN PM (tính đến 23/8/2018) </t>
  </si>
  <si>
    <t>57 --&gt; 58 SV/lớp</t>
  </si>
  <si>
    <t>58--&gt; 59 SV/lớp</t>
  </si>
  <si>
    <t>54 SV/lớp</t>
  </si>
  <si>
    <t>Thành phố Hồ Chí Minh, ngày  04  tháng 9 năm 2018</t>
  </si>
  <si>
    <t xml:space="preserve">SỐ LỚP
 KHAI BÁO TRÊN PM (tính đến 04/9/2018) </t>
  </si>
  <si>
    <t xml:space="preserve">SỐ HS
  TRÊN PM (tính đến 04/9/2018) </t>
  </si>
  <si>
    <t>58 --&gt; 59 SV/lớp</t>
  </si>
  <si>
    <t>VSL1,2: 58 sv/lớp
VSL3: 49 sv/lớp</t>
  </si>
  <si>
    <t>ĐĐT1,2: 58 sv/lớp
ĐĐT3: 55 sv</t>
  </si>
  <si>
    <t>chuyển ngành Thiết kế đồ họa ( (lớp 18C1-TKĐ1)</t>
  </si>
  <si>
    <t>chuyển ngành Lập trình máy tính (18C1-LTM2) hoặc Quản trị mạng máy tính ( (lớp 18C1-QTM1)</t>
  </si>
  <si>
    <t xml:space="preserve"> Chuyển ngành Thương mại điện tử (18C1-TMĐ1)</t>
  </si>
  <si>
    <t>chuyển ngành Kỹ thuật máy lạnh và điều hòa không khí</t>
  </si>
  <si>
    <t>Chuyển ngành Cơ điện tử
 ( lớp 18C1-CĐT2)</t>
  </si>
  <si>
    <t>Thành phố Hồ Chí Minh, ngày  07  tháng 9 năm 2018</t>
  </si>
  <si>
    <t xml:space="preserve">SỐ LỚP
 KHAI BÁO TRÊN PM (tính đến 07/9/2018) </t>
  </si>
  <si>
    <t xml:space="preserve">SỐ HS
  TRÊN PM (tính đến 07/9/2018) </t>
  </si>
  <si>
    <t>1 lớp: 58 SV
1 lớp: 38 SV</t>
  </si>
  <si>
    <t>1 lớp: 58 SV
1 lớp: 29 SV</t>
  </si>
  <si>
    <t xml:space="preserve"> 61 sv/lớp</t>
  </si>
  <si>
    <t>1 lớp: 59 SV
1 lớp: 37 SV</t>
  </si>
  <si>
    <t>60 --&gt; 61 SV/lớp</t>
  </si>
  <si>
    <t>1 lớp: 58 SV
1 lớp: 47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</si>
</sst>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10" fillId="0" borderId="0" xfId="0" applyFont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vertical="center"/>
    </xf>
    <xf numFmtId="0" fontId="17" fillId="0" borderId="5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vertical="center"/>
    </xf>
    <xf numFmtId="0" fontId="16" fillId="0" borderId="4" xfId="0" applyFont="1" applyFill="1" applyBorder="1" applyAlignment="1">
      <alignment vertical="center"/>
    </xf>
    <xf numFmtId="0" fontId="16" fillId="0" borderId="5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1" xfId="0" quotePrefix="1" applyNumberFormat="1" applyFont="1" applyBorder="1" applyAlignment="1">
      <alignment horizontal="center" vertical="center" wrapText="1"/>
    </xf>
    <xf numFmtId="0" fontId="15" fillId="0" borderId="11" xfId="0" applyNumberFormat="1" applyFont="1" applyBorder="1" applyAlignment="1">
      <alignment horizontal="center" vertical="center" wrapText="1"/>
    </xf>
    <xf numFmtId="0" fontId="17" fillId="0" borderId="11" xfId="0" quotePrefix="1" applyNumberFormat="1" applyFont="1" applyBorder="1" applyAlignment="1">
      <alignment horizontal="center" vertical="center" wrapText="1"/>
    </xf>
    <xf numFmtId="0" fontId="17" fillId="0" borderId="11" xfId="0" applyNumberFormat="1" applyFont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vertical="center"/>
    </xf>
    <xf numFmtId="0" fontId="15" fillId="2" borderId="7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1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0" fontId="11" fillId="0" borderId="0" xfId="0" applyFont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5" fillId="0" borderId="11" xfId="0" applyNumberFormat="1" applyFont="1" applyBorder="1" applyAlignment="1">
      <alignment horizontal="left" vertical="center" wrapText="1"/>
    </xf>
    <xf numFmtId="0" fontId="15" fillId="2" borderId="11" xfId="0" applyNumberFormat="1" applyFont="1" applyFill="1" applyBorder="1" applyAlignment="1">
      <alignment horizontal="left" vertical="center" wrapText="1"/>
    </xf>
    <xf numFmtId="0" fontId="17" fillId="0" borderId="1" xfId="0" quotePrefix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6" fillId="0" borderId="8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17" fillId="0" borderId="12" xfId="0" quotePrefix="1" applyNumberFormat="1" applyFont="1" applyBorder="1" applyAlignment="1">
      <alignment horizontal="center" vertical="center" wrapText="1"/>
    </xf>
    <xf numFmtId="0" fontId="17" fillId="0" borderId="13" xfId="0" quotePrefix="1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610824</xdr:colOff>
      <xdr:row>2</xdr:row>
      <xdr:rowOff>44823</xdr:rowOff>
    </xdr:from>
    <xdr:to>
      <xdr:col>10</xdr:col>
      <xdr:colOff>549090</xdr:colOff>
      <xdr:row>2</xdr:row>
      <xdr:rowOff>53585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4C4CD2C-C176-469B-88BA-F3267223C3D9}"/>
            </a:ext>
          </a:extLst>
        </xdr:cNvPr>
        <xdr:cNvCxnSpPr/>
      </xdr:nvCxnSpPr>
      <xdr:spPr>
        <a:xfrm flipV="1">
          <a:off x="3868374" y="463923"/>
          <a:ext cx="2052816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337D179-E345-4768-BC3E-B486D3B92F7E}"/>
            </a:ext>
          </a:extLst>
        </xdr:cNvPr>
        <xdr:cNvCxnSpPr/>
      </xdr:nvCxnSpPr>
      <xdr:spPr>
        <a:xfrm flipV="1">
          <a:off x="935232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610824</xdr:colOff>
      <xdr:row>2</xdr:row>
      <xdr:rowOff>44823</xdr:rowOff>
    </xdr:from>
    <xdr:to>
      <xdr:col>10</xdr:col>
      <xdr:colOff>549090</xdr:colOff>
      <xdr:row>2</xdr:row>
      <xdr:rowOff>53585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6DFDA65-AEE2-4A86-BB09-E8E3AFD5F33D}"/>
            </a:ext>
          </a:extLst>
        </xdr:cNvPr>
        <xdr:cNvCxnSpPr/>
      </xdr:nvCxnSpPr>
      <xdr:spPr>
        <a:xfrm flipV="1">
          <a:off x="3860530" y="470647"/>
          <a:ext cx="2056178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BD57925-4A3E-4C11-B3F7-4F27E53CEC1F}"/>
            </a:ext>
          </a:extLst>
        </xdr:cNvPr>
        <xdr:cNvCxnSpPr/>
      </xdr:nvCxnSpPr>
      <xdr:spPr>
        <a:xfrm flipV="1">
          <a:off x="935232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5EB8065-71FD-48A5-B99F-92668E56315E}"/>
            </a:ext>
          </a:extLst>
        </xdr:cNvPr>
        <xdr:cNvCxnSpPr/>
      </xdr:nvCxnSpPr>
      <xdr:spPr>
        <a:xfrm flipV="1">
          <a:off x="3983233" y="441511"/>
          <a:ext cx="2052816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3150422-9729-45CA-978D-CC0963B928FC}"/>
            </a:ext>
          </a:extLst>
        </xdr:cNvPr>
        <xdr:cNvCxnSpPr/>
      </xdr:nvCxnSpPr>
      <xdr:spPr>
        <a:xfrm flipV="1">
          <a:off x="982857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3A042281-38B9-4AB0-A051-854A7A028004}"/>
            </a:ext>
          </a:extLst>
        </xdr:cNvPr>
        <xdr:cNvCxnSpPr/>
      </xdr:nvCxnSpPr>
      <xdr:spPr>
        <a:xfrm flipV="1">
          <a:off x="3935608" y="441511"/>
          <a:ext cx="2052816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A5B7DE4-98FE-4D34-B3F4-306511674512}"/>
            </a:ext>
          </a:extLst>
        </xdr:cNvPr>
        <xdr:cNvCxnSpPr/>
      </xdr:nvCxnSpPr>
      <xdr:spPr>
        <a:xfrm flipV="1">
          <a:off x="935232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2CB7B0F-DB7A-470F-8CC4-1039932E051C}"/>
            </a:ext>
          </a:extLst>
        </xdr:cNvPr>
        <xdr:cNvCxnSpPr/>
      </xdr:nvCxnSpPr>
      <xdr:spPr>
        <a:xfrm flipV="1">
          <a:off x="3983793" y="448235"/>
          <a:ext cx="2056178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AA15297-8C4D-4E29-9925-16B54058D0B1}"/>
            </a:ext>
          </a:extLst>
        </xdr:cNvPr>
        <xdr:cNvCxnSpPr/>
      </xdr:nvCxnSpPr>
      <xdr:spPr>
        <a:xfrm flipV="1">
          <a:off x="987339" y="683558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409117</xdr:colOff>
      <xdr:row>2</xdr:row>
      <xdr:rowOff>44823</xdr:rowOff>
    </xdr:from>
    <xdr:to>
      <xdr:col>10</xdr:col>
      <xdr:colOff>235324</xdr:colOff>
      <xdr:row>2</xdr:row>
      <xdr:rowOff>53585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3366504B-72B9-42A5-B842-8BDE59B8F83F}"/>
            </a:ext>
          </a:extLst>
        </xdr:cNvPr>
        <xdr:cNvCxnSpPr/>
      </xdr:nvCxnSpPr>
      <xdr:spPr>
        <a:xfrm flipV="1">
          <a:off x="4095852" y="470647"/>
          <a:ext cx="2112207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561516</xdr:colOff>
      <xdr:row>3</xdr:row>
      <xdr:rowOff>22412</xdr:rowOff>
    </xdr:from>
    <xdr:to>
      <xdr:col>3</xdr:col>
      <xdr:colOff>1871383</xdr:colOff>
      <xdr:row>3</xdr:row>
      <xdr:rowOff>26693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40D4700-6DDC-4EC8-B19D-B64131A7DEAF}"/>
            </a:ext>
          </a:extLst>
        </xdr:cNvPr>
        <xdr:cNvCxnSpPr/>
      </xdr:nvCxnSpPr>
      <xdr:spPr>
        <a:xfrm flipV="1">
          <a:off x="908898" y="661147"/>
          <a:ext cx="1309867" cy="4281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08A23-DA67-49E1-B1FD-F3D448E26953}">
  <dimension ref="A1:CG58"/>
  <sheetViews>
    <sheetView tabSelected="1" topLeftCell="A49" zoomScale="85" zoomScaleNormal="85" workbookViewId="0">
      <selection activeCell="N11" sqref="N11"/>
    </sheetView>
  </sheetViews>
  <sheetFormatPr defaultRowHeight="15.75" x14ac:dyDescent="0.25"/>
  <cols>
    <col min="1" max="1" width="3.875" style="73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1.25" style="3" customWidth="1"/>
    <col min="12" max="16384" width="9" style="2"/>
  </cols>
  <sheetData>
    <row r="1" spans="1:21" ht="16.5" customHeight="1" x14ac:dyDescent="0.25">
      <c r="A1" s="75" t="s">
        <v>24</v>
      </c>
      <c r="B1" s="75"/>
      <c r="C1" s="75"/>
      <c r="D1" s="75"/>
      <c r="E1" s="75"/>
      <c r="F1" s="76" t="s">
        <v>0</v>
      </c>
      <c r="G1" s="76"/>
      <c r="H1" s="76"/>
      <c r="I1" s="76"/>
      <c r="J1" s="76"/>
      <c r="K1" s="76"/>
    </row>
    <row r="2" spans="1:21" ht="16.5" customHeight="1" x14ac:dyDescent="0.25">
      <c r="A2" s="77" t="s">
        <v>43</v>
      </c>
      <c r="B2" s="77"/>
      <c r="C2" s="77"/>
      <c r="D2" s="77"/>
      <c r="E2" s="77"/>
      <c r="F2" s="78" t="s">
        <v>59</v>
      </c>
      <c r="G2" s="78"/>
      <c r="H2" s="78"/>
      <c r="I2" s="78"/>
      <c r="J2" s="78"/>
      <c r="K2" s="78"/>
    </row>
    <row r="3" spans="1:21" ht="16.5" customHeight="1" x14ac:dyDescent="0.25">
      <c r="A3" s="79" t="s">
        <v>53</v>
      </c>
      <c r="B3" s="79"/>
      <c r="C3" s="79"/>
      <c r="D3" s="79"/>
      <c r="E3" s="79"/>
    </row>
    <row r="4" spans="1:21" ht="22.5" customHeight="1" x14ac:dyDescent="0.25">
      <c r="E4" s="11"/>
      <c r="F4" s="74" t="s">
        <v>88</v>
      </c>
      <c r="G4" s="74"/>
      <c r="H4" s="74"/>
      <c r="I4" s="74"/>
      <c r="J4" s="74"/>
      <c r="K4" s="74"/>
    </row>
    <row r="5" spans="1:21" ht="12.75" customHeight="1" x14ac:dyDescent="0.25"/>
    <row r="6" spans="1:21" ht="30" customHeight="1" x14ac:dyDescent="0.25">
      <c r="A6" s="91" t="s">
        <v>57</v>
      </c>
      <c r="B6" s="91"/>
      <c r="C6" s="91"/>
      <c r="D6" s="91"/>
      <c r="E6" s="91"/>
      <c r="F6" s="91"/>
      <c r="G6" s="91"/>
      <c r="H6" s="91"/>
      <c r="I6" s="91"/>
      <c r="J6" s="91"/>
      <c r="K6" s="91"/>
    </row>
    <row r="7" spans="1:21" ht="9.75" customHeight="1" x14ac:dyDescent="0.25"/>
    <row r="8" spans="1:21" s="10" customFormat="1" ht="82.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89</v>
      </c>
      <c r="I8" s="23" t="s">
        <v>90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2" t="s">
        <v>27</v>
      </c>
      <c r="B9" s="93"/>
      <c r="C9" s="93"/>
      <c r="D9" s="93"/>
      <c r="E9" s="93"/>
      <c r="F9" s="93"/>
      <c r="G9" s="93"/>
      <c r="H9" s="93"/>
      <c r="I9" s="93"/>
      <c r="J9" s="93"/>
      <c r="K9" s="94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68">
        <v>30</v>
      </c>
      <c r="J10" s="68">
        <v>1</v>
      </c>
      <c r="K10" s="18"/>
    </row>
    <row r="11" spans="1:21" s="4" customFormat="1" ht="47.25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68">
        <v>18</v>
      </c>
      <c r="J11" s="68"/>
      <c r="K11" s="71" t="s">
        <v>83</v>
      </c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59">
        <v>72</v>
      </c>
      <c r="J12" s="59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68">
        <v>96</v>
      </c>
      <c r="J13" s="68">
        <v>2</v>
      </c>
      <c r="K13" s="101" t="s">
        <v>91</v>
      </c>
    </row>
    <row r="14" spans="1:21" s="4" customFormat="1" ht="70.5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68">
        <v>15</v>
      </c>
      <c r="J14" s="68"/>
      <c r="K14" s="71" t="s">
        <v>84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1</v>
      </c>
      <c r="I15" s="69">
        <v>53</v>
      </c>
      <c r="J15" s="69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70">
        <v>51</v>
      </c>
      <c r="J16" s="70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70">
        <v>14</v>
      </c>
      <c r="J17" s="7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20">
        <f t="shared" si="1"/>
        <v>349</v>
      </c>
      <c r="J18" s="20">
        <f t="shared" si="1"/>
        <v>7</v>
      </c>
      <c r="K18" s="20"/>
    </row>
    <row r="19" spans="1:85" s="5" customFormat="1" ht="28.5" customHeight="1" x14ac:dyDescent="0.25">
      <c r="A19" s="86" t="s">
        <v>28</v>
      </c>
      <c r="B19" s="87"/>
      <c r="C19" s="87"/>
      <c r="D19" s="87"/>
      <c r="E19" s="87"/>
      <c r="F19" s="87"/>
      <c r="G19" s="87"/>
      <c r="H19" s="87"/>
      <c r="I19" s="87"/>
      <c r="J19" s="87"/>
      <c r="K19" s="88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60">
        <v>75</v>
      </c>
      <c r="J20" s="60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60">
        <f t="shared" si="2"/>
        <v>75</v>
      </c>
      <c r="J21" s="72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63</v>
      </c>
      <c r="J23" s="20">
        <v>1</v>
      </c>
      <c r="K23" s="19"/>
    </row>
    <row r="24" spans="1:85" s="5" customFormat="1" ht="27" customHeight="1" x14ac:dyDescent="0.25">
      <c r="A24" s="86" t="s">
        <v>29</v>
      </c>
      <c r="B24" s="87"/>
      <c r="C24" s="87"/>
      <c r="D24" s="87"/>
      <c r="E24" s="87"/>
      <c r="F24" s="87"/>
      <c r="G24" s="87"/>
      <c r="H24" s="87"/>
      <c r="I24" s="87"/>
      <c r="J24" s="87"/>
      <c r="K24" s="88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8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19">
        <v>1</v>
      </c>
      <c r="I26" s="19">
        <v>87</v>
      </c>
      <c r="J26" s="19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60">
        <v>70</v>
      </c>
      <c r="J27" s="60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85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168</v>
      </c>
      <c r="J29" s="20">
        <f t="shared" si="4"/>
        <v>3</v>
      </c>
      <c r="K29" s="20"/>
    </row>
    <row r="30" spans="1:85" s="5" customFormat="1" ht="27.75" customHeight="1" x14ac:dyDescent="0.25">
      <c r="A30" s="95" t="s">
        <v>30</v>
      </c>
      <c r="B30" s="96"/>
      <c r="C30" s="96"/>
      <c r="D30" s="96"/>
      <c r="E30" s="96"/>
      <c r="F30" s="96"/>
      <c r="G30" s="96"/>
      <c r="H30" s="96"/>
      <c r="I30" s="96"/>
      <c r="J30" s="96"/>
      <c r="K30" s="97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529</v>
      </c>
      <c r="J31" s="53">
        <v>9</v>
      </c>
      <c r="K31" s="51" t="s">
        <v>80</v>
      </c>
      <c r="M31" s="6">
        <f>I31/9</f>
        <v>58.777777777777779</v>
      </c>
    </row>
    <row r="32" spans="1:85" s="6" customFormat="1" ht="27.75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2</v>
      </c>
      <c r="I32" s="19">
        <v>78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1</v>
      </c>
      <c r="I33" s="19">
        <v>39</v>
      </c>
      <c r="J33" s="21">
        <v>1</v>
      </c>
      <c r="K33" s="22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37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20">
        <f>SUM(I31:I34)</f>
        <v>683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98" t="s">
        <v>31</v>
      </c>
      <c r="B36" s="99"/>
      <c r="C36" s="99"/>
      <c r="D36" s="99"/>
      <c r="E36" s="99"/>
      <c r="F36" s="99"/>
      <c r="G36" s="99"/>
      <c r="H36" s="99"/>
      <c r="I36" s="99"/>
      <c r="J36" s="99"/>
      <c r="K36" s="100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1114</v>
      </c>
      <c r="J37" s="51">
        <v>19</v>
      </c>
      <c r="K37" s="51" t="s">
        <v>75</v>
      </c>
      <c r="M37" s="6">
        <f>I37/19</f>
        <v>58.631578947368418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1114</v>
      </c>
      <c r="J38" s="20">
        <f t="shared" si="5"/>
        <v>19</v>
      </c>
      <c r="K38" s="20"/>
    </row>
    <row r="39" spans="1:85" s="5" customFormat="1" ht="24" customHeight="1" x14ac:dyDescent="0.25">
      <c r="A39" s="80" t="s">
        <v>32</v>
      </c>
      <c r="B39" s="81"/>
      <c r="C39" s="81"/>
      <c r="D39" s="81"/>
      <c r="E39" s="81"/>
      <c r="F39" s="81"/>
      <c r="G39" s="81"/>
      <c r="H39" s="81"/>
      <c r="I39" s="81"/>
      <c r="J39" s="81"/>
      <c r="K39" s="82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63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87</v>
      </c>
      <c r="J41" s="44">
        <v>2</v>
      </c>
      <c r="K41" s="102" t="s">
        <v>92</v>
      </c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39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167</v>
      </c>
      <c r="J42" s="44">
        <v>3</v>
      </c>
      <c r="K42" s="65" t="s">
        <v>81</v>
      </c>
      <c r="M42" s="6">
        <f>I42/3</f>
        <v>55.666666666666664</v>
      </c>
    </row>
    <row r="43" spans="1:85" s="6" customFormat="1" ht="57.7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18</v>
      </c>
      <c r="J43" s="61"/>
      <c r="K43" s="46" t="s">
        <v>86</v>
      </c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335</v>
      </c>
      <c r="J44" s="20">
        <f>SUM(J40:J43)</f>
        <v>6</v>
      </c>
      <c r="K44" s="46"/>
    </row>
    <row r="45" spans="1:85" s="5" customFormat="1" ht="27.75" customHeight="1" x14ac:dyDescent="0.25">
      <c r="A45" s="83" t="s">
        <v>33</v>
      </c>
      <c r="B45" s="84"/>
      <c r="C45" s="84"/>
      <c r="D45" s="84"/>
      <c r="E45" s="84"/>
      <c r="F45" s="84"/>
      <c r="G45" s="84"/>
      <c r="H45" s="84"/>
      <c r="I45" s="84"/>
      <c r="J45" s="84"/>
      <c r="K45" s="85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35.2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183</v>
      </c>
      <c r="J46" s="55">
        <v>3</v>
      </c>
      <c r="K46" s="66" t="s">
        <v>93</v>
      </c>
      <c r="M46" s="6">
        <f>I46/3</f>
        <v>61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96</v>
      </c>
      <c r="J47" s="44">
        <v>2</v>
      </c>
      <c r="K47" s="102" t="s">
        <v>94</v>
      </c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3</v>
      </c>
      <c r="J48" s="44"/>
      <c r="K48" s="89" t="s">
        <v>87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10</v>
      </c>
      <c r="J49" s="61"/>
      <c r="K49" s="90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241</v>
      </c>
      <c r="J50" s="55">
        <v>4</v>
      </c>
      <c r="K50" s="56" t="s">
        <v>95</v>
      </c>
      <c r="M50" s="6">
        <f>230/4</f>
        <v>57.5</v>
      </c>
    </row>
    <row r="51" spans="1:85" s="14" customFormat="1" ht="36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105</v>
      </c>
      <c r="J51" s="55">
        <v>2</v>
      </c>
      <c r="K51" s="103" t="s">
        <v>96</v>
      </c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638</v>
      </c>
      <c r="J52" s="20">
        <f>SUM(J46:J51)</f>
        <v>11</v>
      </c>
      <c r="K52" s="20"/>
    </row>
    <row r="53" spans="1:85" s="5" customFormat="1" ht="33" customHeight="1" x14ac:dyDescent="0.25">
      <c r="A53" s="86" t="s">
        <v>34</v>
      </c>
      <c r="B53" s="87"/>
      <c r="C53" s="87"/>
      <c r="D53" s="87"/>
      <c r="E53" s="87"/>
      <c r="F53" s="87"/>
      <c r="G53" s="87"/>
      <c r="H53" s="87"/>
      <c r="I53" s="87"/>
      <c r="J53" s="87"/>
      <c r="K53" s="88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42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60">
        <v>70</v>
      </c>
      <c r="J54" s="60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9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0</v>
      </c>
      <c r="I55" s="19">
        <v>0</v>
      </c>
      <c r="J55" s="19"/>
      <c r="K55" s="6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8.25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19">
        <v>0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2</v>
      </c>
      <c r="I57" s="72">
        <f t="shared" si="7"/>
        <v>70</v>
      </c>
      <c r="J57" s="72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71</v>
      </c>
      <c r="I58" s="26">
        <f>SUM(I18+I20+I23+I29+I35+I38+I44+I52+I57)</f>
        <v>3495</v>
      </c>
      <c r="J58" s="26">
        <f>SUM(J18+J20+J23+J29+J35+J38+J44+J52+J57)</f>
        <v>62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6">
    <mergeCell ref="A39:K39"/>
    <mergeCell ref="A45:K45"/>
    <mergeCell ref="K48:K49"/>
    <mergeCell ref="A53:K53"/>
    <mergeCell ref="A6:K6"/>
    <mergeCell ref="A9:K9"/>
    <mergeCell ref="A19:K19"/>
    <mergeCell ref="A24:K24"/>
    <mergeCell ref="A30:K30"/>
    <mergeCell ref="A36:K36"/>
    <mergeCell ref="A1:E1"/>
    <mergeCell ref="F1:K1"/>
    <mergeCell ref="A2:E2"/>
    <mergeCell ref="F2:K2"/>
    <mergeCell ref="A3:E3"/>
    <mergeCell ref="F4:K4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1FE24-9F1B-466C-927D-116F3A3DE463}">
  <dimension ref="A1:CG58"/>
  <sheetViews>
    <sheetView zoomScale="85" zoomScaleNormal="85" workbookViewId="0">
      <selection activeCell="F4" sqref="F4:K4"/>
    </sheetView>
  </sheetViews>
  <sheetFormatPr defaultRowHeight="15.75" x14ac:dyDescent="0.25"/>
  <cols>
    <col min="1" max="1" width="3.875" style="64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1.25" style="3" customWidth="1"/>
    <col min="12" max="16384" width="9" style="2"/>
  </cols>
  <sheetData>
    <row r="1" spans="1:21" ht="16.5" customHeight="1" x14ac:dyDescent="0.25">
      <c r="A1" s="75" t="s">
        <v>24</v>
      </c>
      <c r="B1" s="75"/>
      <c r="C1" s="75"/>
      <c r="D1" s="75"/>
      <c r="E1" s="75"/>
      <c r="F1" s="76" t="s">
        <v>0</v>
      </c>
      <c r="G1" s="76"/>
      <c r="H1" s="76"/>
      <c r="I1" s="76"/>
      <c r="J1" s="76"/>
      <c r="K1" s="76"/>
    </row>
    <row r="2" spans="1:21" ht="16.5" customHeight="1" x14ac:dyDescent="0.25">
      <c r="A2" s="77" t="s">
        <v>43</v>
      </c>
      <c r="B2" s="77"/>
      <c r="C2" s="77"/>
      <c r="D2" s="77"/>
      <c r="E2" s="77"/>
      <c r="F2" s="78" t="s">
        <v>59</v>
      </c>
      <c r="G2" s="78"/>
      <c r="H2" s="78"/>
      <c r="I2" s="78"/>
      <c r="J2" s="78"/>
      <c r="K2" s="78"/>
    </row>
    <row r="3" spans="1:21" ht="16.5" customHeight="1" x14ac:dyDescent="0.25">
      <c r="A3" s="79" t="s">
        <v>53</v>
      </c>
      <c r="B3" s="79"/>
      <c r="C3" s="79"/>
      <c r="D3" s="79"/>
      <c r="E3" s="79"/>
    </row>
    <row r="4" spans="1:21" ht="22.5" customHeight="1" x14ac:dyDescent="0.25">
      <c r="E4" s="11"/>
      <c r="F4" s="74" t="s">
        <v>77</v>
      </c>
      <c r="G4" s="74"/>
      <c r="H4" s="74"/>
      <c r="I4" s="74"/>
      <c r="J4" s="74"/>
      <c r="K4" s="74"/>
    </row>
    <row r="5" spans="1:21" ht="12.75" customHeight="1" x14ac:dyDescent="0.25"/>
    <row r="6" spans="1:21" ht="30" customHeight="1" x14ac:dyDescent="0.25">
      <c r="A6" s="91" t="s">
        <v>57</v>
      </c>
      <c r="B6" s="91"/>
      <c r="C6" s="91"/>
      <c r="D6" s="91"/>
      <c r="E6" s="91"/>
      <c r="F6" s="91"/>
      <c r="G6" s="91"/>
      <c r="H6" s="91"/>
      <c r="I6" s="91"/>
      <c r="J6" s="91"/>
      <c r="K6" s="91"/>
    </row>
    <row r="7" spans="1:21" ht="9.75" customHeight="1" x14ac:dyDescent="0.25"/>
    <row r="8" spans="1:21" s="10" customFormat="1" ht="82.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78</v>
      </c>
      <c r="I8" s="23" t="s">
        <v>79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2" t="s">
        <v>27</v>
      </c>
      <c r="B9" s="93"/>
      <c r="C9" s="93"/>
      <c r="D9" s="93"/>
      <c r="E9" s="93"/>
      <c r="F9" s="93"/>
      <c r="G9" s="93"/>
      <c r="H9" s="93"/>
      <c r="I9" s="93"/>
      <c r="J9" s="93"/>
      <c r="K9" s="94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68">
        <v>28</v>
      </c>
      <c r="J10" s="68">
        <v>1</v>
      </c>
      <c r="K10" s="18"/>
    </row>
    <row r="11" spans="1:21" s="4" customFormat="1" ht="47.25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68">
        <v>18</v>
      </c>
      <c r="J11" s="68"/>
      <c r="K11" s="71" t="s">
        <v>83</v>
      </c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59">
        <v>70</v>
      </c>
      <c r="J12" s="59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68">
        <v>92</v>
      </c>
      <c r="J13" s="68">
        <v>2</v>
      </c>
      <c r="K13" s="18"/>
    </row>
    <row r="14" spans="1:21" s="4" customFormat="1" ht="70.5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68">
        <v>15</v>
      </c>
      <c r="J14" s="68"/>
      <c r="K14" s="71" t="s">
        <v>84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1</v>
      </c>
      <c r="I15" s="69">
        <v>52</v>
      </c>
      <c r="J15" s="69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70">
        <v>50</v>
      </c>
      <c r="J16" s="70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70">
        <v>14</v>
      </c>
      <c r="J17" s="7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20">
        <f t="shared" si="1"/>
        <v>339</v>
      </c>
      <c r="J18" s="20">
        <f t="shared" si="1"/>
        <v>7</v>
      </c>
      <c r="K18" s="20"/>
    </row>
    <row r="19" spans="1:85" s="5" customFormat="1" ht="28.5" customHeight="1" x14ac:dyDescent="0.25">
      <c r="A19" s="86" t="s">
        <v>28</v>
      </c>
      <c r="B19" s="87"/>
      <c r="C19" s="87"/>
      <c r="D19" s="87"/>
      <c r="E19" s="87"/>
      <c r="F19" s="87"/>
      <c r="G19" s="87"/>
      <c r="H19" s="87"/>
      <c r="I19" s="87"/>
      <c r="J19" s="87"/>
      <c r="K19" s="88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60">
        <v>71</v>
      </c>
      <c r="J20" s="60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60">
        <f t="shared" si="2"/>
        <v>71</v>
      </c>
      <c r="J21" s="72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61</v>
      </c>
      <c r="J23" s="20">
        <v>1</v>
      </c>
      <c r="K23" s="19"/>
    </row>
    <row r="24" spans="1:85" s="5" customFormat="1" ht="27" customHeight="1" x14ac:dyDescent="0.25">
      <c r="A24" s="86" t="s">
        <v>29</v>
      </c>
      <c r="B24" s="87"/>
      <c r="C24" s="87"/>
      <c r="D24" s="87"/>
      <c r="E24" s="87"/>
      <c r="F24" s="87"/>
      <c r="G24" s="87"/>
      <c r="H24" s="87"/>
      <c r="I24" s="87"/>
      <c r="J24" s="87"/>
      <c r="K24" s="88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8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19">
        <v>1</v>
      </c>
      <c r="I26" s="19">
        <v>85</v>
      </c>
      <c r="J26" s="19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67</v>
      </c>
      <c r="J27" s="19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85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163</v>
      </c>
      <c r="J29" s="20">
        <f t="shared" si="4"/>
        <v>3</v>
      </c>
      <c r="K29" s="20"/>
    </row>
    <row r="30" spans="1:85" s="5" customFormat="1" ht="27.75" customHeight="1" x14ac:dyDescent="0.25">
      <c r="A30" s="95" t="s">
        <v>30</v>
      </c>
      <c r="B30" s="96"/>
      <c r="C30" s="96"/>
      <c r="D30" s="96"/>
      <c r="E30" s="96"/>
      <c r="F30" s="96"/>
      <c r="G30" s="96"/>
      <c r="H30" s="96"/>
      <c r="I30" s="96"/>
      <c r="J30" s="96"/>
      <c r="K30" s="97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527</v>
      </c>
      <c r="J31" s="53">
        <v>9</v>
      </c>
      <c r="K31" s="51" t="s">
        <v>80</v>
      </c>
      <c r="M31" s="6">
        <f>I31/9</f>
        <v>58.555555555555557</v>
      </c>
    </row>
    <row r="32" spans="1:85" s="6" customFormat="1" ht="27.75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2</v>
      </c>
      <c r="I32" s="19">
        <v>77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1</v>
      </c>
      <c r="I33" s="19">
        <v>37</v>
      </c>
      <c r="J33" s="21">
        <v>1</v>
      </c>
      <c r="K33" s="22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38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20">
        <f>SUM(I31:I34)</f>
        <v>679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98" t="s">
        <v>31</v>
      </c>
      <c r="B36" s="99"/>
      <c r="C36" s="99"/>
      <c r="D36" s="99"/>
      <c r="E36" s="99"/>
      <c r="F36" s="99"/>
      <c r="G36" s="99"/>
      <c r="H36" s="99"/>
      <c r="I36" s="99"/>
      <c r="J36" s="99"/>
      <c r="K36" s="100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1111</v>
      </c>
      <c r="J37" s="51">
        <v>19</v>
      </c>
      <c r="K37" s="51" t="s">
        <v>75</v>
      </c>
      <c r="M37" s="6">
        <f>I37/19</f>
        <v>58.473684210526315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1111</v>
      </c>
      <c r="J38" s="20">
        <f t="shared" si="5"/>
        <v>19</v>
      </c>
      <c r="K38" s="20"/>
    </row>
    <row r="39" spans="1:85" s="5" customFormat="1" ht="24" customHeight="1" x14ac:dyDescent="0.25">
      <c r="A39" s="80" t="s">
        <v>32</v>
      </c>
      <c r="B39" s="81"/>
      <c r="C39" s="81"/>
      <c r="D39" s="81"/>
      <c r="E39" s="81"/>
      <c r="F39" s="81"/>
      <c r="G39" s="81"/>
      <c r="H39" s="81"/>
      <c r="I39" s="81"/>
      <c r="J39" s="81"/>
      <c r="K39" s="82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63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87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39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165</v>
      </c>
      <c r="J42" s="44">
        <v>3</v>
      </c>
      <c r="K42" s="65" t="s">
        <v>81</v>
      </c>
      <c r="M42" s="6">
        <f>I42/3</f>
        <v>55</v>
      </c>
    </row>
    <row r="43" spans="1:85" s="6" customFormat="1" ht="57.7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18</v>
      </c>
      <c r="J43" s="61"/>
      <c r="K43" s="46" t="s">
        <v>86</v>
      </c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333</v>
      </c>
      <c r="J44" s="20">
        <f>SUM(J40:J43)</f>
        <v>6</v>
      </c>
      <c r="K44" s="46"/>
    </row>
    <row r="45" spans="1:85" s="5" customFormat="1" ht="27.75" customHeight="1" x14ac:dyDescent="0.25">
      <c r="A45" s="83" t="s">
        <v>33</v>
      </c>
      <c r="B45" s="84"/>
      <c r="C45" s="84"/>
      <c r="D45" s="84"/>
      <c r="E45" s="84"/>
      <c r="F45" s="84"/>
      <c r="G45" s="84"/>
      <c r="H45" s="84"/>
      <c r="I45" s="84"/>
      <c r="J45" s="84"/>
      <c r="K45" s="85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35.2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171</v>
      </c>
      <c r="J46" s="55">
        <v>3</v>
      </c>
      <c r="K46" s="66" t="s">
        <v>82</v>
      </c>
      <c r="M46" s="6">
        <f>I46/3</f>
        <v>57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93</v>
      </c>
      <c r="J47" s="44">
        <v>2</v>
      </c>
      <c r="K47" s="47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6</v>
      </c>
      <c r="J48" s="44"/>
      <c r="K48" s="89" t="s">
        <v>87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23</v>
      </c>
      <c r="J49" s="61"/>
      <c r="K49" s="90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235</v>
      </c>
      <c r="J50" s="55">
        <v>4</v>
      </c>
      <c r="K50" s="56" t="s">
        <v>74</v>
      </c>
      <c r="M50" s="6">
        <f>230/4</f>
        <v>57.5</v>
      </c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101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629</v>
      </c>
      <c r="J52" s="20">
        <f>SUM(J46:J51)</f>
        <v>11</v>
      </c>
      <c r="K52" s="20"/>
    </row>
    <row r="53" spans="1:85" s="5" customFormat="1" ht="33" customHeight="1" x14ac:dyDescent="0.25">
      <c r="A53" s="86" t="s">
        <v>34</v>
      </c>
      <c r="B53" s="87"/>
      <c r="C53" s="87"/>
      <c r="D53" s="87"/>
      <c r="E53" s="87"/>
      <c r="F53" s="87"/>
      <c r="G53" s="87"/>
      <c r="H53" s="87"/>
      <c r="I53" s="87"/>
      <c r="J53" s="87"/>
      <c r="K53" s="88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42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67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9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0</v>
      </c>
      <c r="I55" s="19">
        <v>0</v>
      </c>
      <c r="J55" s="19"/>
      <c r="K55" s="6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8.25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19">
        <v>0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2</v>
      </c>
      <c r="I57" s="20">
        <f t="shared" si="7"/>
        <v>67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71</v>
      </c>
      <c r="I58" s="26">
        <f>SUM(I18+I20+I23+I29+I35+I38+I44+I52+I57)</f>
        <v>3453</v>
      </c>
      <c r="J58" s="26">
        <f>SUM(J18+J20+J23+J29+J35+J38+J44+J52+J57)</f>
        <v>62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6">
    <mergeCell ref="A39:K39"/>
    <mergeCell ref="A45:K45"/>
    <mergeCell ref="A53:K53"/>
    <mergeCell ref="K48:K49"/>
    <mergeCell ref="A6:K6"/>
    <mergeCell ref="A9:K9"/>
    <mergeCell ref="A19:K19"/>
    <mergeCell ref="A24:K24"/>
    <mergeCell ref="A30:K30"/>
    <mergeCell ref="A36:K36"/>
    <mergeCell ref="F4:K4"/>
    <mergeCell ref="A1:E1"/>
    <mergeCell ref="F1:K1"/>
    <mergeCell ref="A2:E2"/>
    <mergeCell ref="F2:K2"/>
    <mergeCell ref="A3:E3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6962A-430F-4279-A016-9B036C0A5F1E}">
  <dimension ref="A1:CG58"/>
  <sheetViews>
    <sheetView topLeftCell="A52" zoomScale="85" zoomScaleNormal="85" workbookViewId="0">
      <selection activeCell="N8" sqref="N8"/>
    </sheetView>
  </sheetViews>
  <sheetFormatPr defaultRowHeight="15.75" x14ac:dyDescent="0.25"/>
  <cols>
    <col min="1" max="1" width="3.875" style="63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1.25" style="3" customWidth="1"/>
    <col min="12" max="16384" width="9" style="2"/>
  </cols>
  <sheetData>
    <row r="1" spans="1:21" ht="16.5" customHeight="1" x14ac:dyDescent="0.25">
      <c r="A1" s="75" t="s">
        <v>24</v>
      </c>
      <c r="B1" s="75"/>
      <c r="C1" s="75"/>
      <c r="D1" s="75"/>
      <c r="E1" s="75"/>
      <c r="F1" s="76" t="s">
        <v>0</v>
      </c>
      <c r="G1" s="76"/>
      <c r="H1" s="76"/>
      <c r="I1" s="76"/>
      <c r="J1" s="76"/>
      <c r="K1" s="76"/>
    </row>
    <row r="2" spans="1:21" ht="16.5" customHeight="1" x14ac:dyDescent="0.25">
      <c r="A2" s="77" t="s">
        <v>43</v>
      </c>
      <c r="B2" s="77"/>
      <c r="C2" s="77"/>
      <c r="D2" s="77"/>
      <c r="E2" s="77"/>
      <c r="F2" s="78" t="s">
        <v>59</v>
      </c>
      <c r="G2" s="78"/>
      <c r="H2" s="78"/>
      <c r="I2" s="78"/>
      <c r="J2" s="78"/>
      <c r="K2" s="78"/>
    </row>
    <row r="3" spans="1:21" ht="16.5" customHeight="1" x14ac:dyDescent="0.25">
      <c r="A3" s="79" t="s">
        <v>53</v>
      </c>
      <c r="B3" s="79"/>
      <c r="C3" s="79"/>
      <c r="D3" s="79"/>
      <c r="E3" s="79"/>
    </row>
    <row r="4" spans="1:21" ht="22.5" customHeight="1" x14ac:dyDescent="0.25">
      <c r="E4" s="11"/>
      <c r="F4" s="74" t="s">
        <v>71</v>
      </c>
      <c r="G4" s="74"/>
      <c r="H4" s="74"/>
      <c r="I4" s="74"/>
      <c r="J4" s="74"/>
      <c r="K4" s="74"/>
    </row>
    <row r="5" spans="1:21" ht="12.75" customHeight="1" x14ac:dyDescent="0.25"/>
    <row r="6" spans="1:21" ht="30" customHeight="1" x14ac:dyDescent="0.25">
      <c r="A6" s="91" t="s">
        <v>57</v>
      </c>
      <c r="B6" s="91"/>
      <c r="C6" s="91"/>
      <c r="D6" s="91"/>
      <c r="E6" s="91"/>
      <c r="F6" s="91"/>
      <c r="G6" s="91"/>
      <c r="H6" s="91"/>
      <c r="I6" s="91"/>
      <c r="J6" s="91"/>
      <c r="K6" s="91"/>
    </row>
    <row r="7" spans="1:21" ht="9.75" customHeight="1" x14ac:dyDescent="0.25"/>
    <row r="8" spans="1:21" s="10" customFormat="1" ht="82.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72</v>
      </c>
      <c r="I8" s="23" t="s">
        <v>73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2" t="s">
        <v>27</v>
      </c>
      <c r="B9" s="93"/>
      <c r="C9" s="93"/>
      <c r="D9" s="93"/>
      <c r="E9" s="93"/>
      <c r="F9" s="93"/>
      <c r="G9" s="93"/>
      <c r="H9" s="93"/>
      <c r="I9" s="93"/>
      <c r="J9" s="93"/>
      <c r="K9" s="94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18">
        <v>28</v>
      </c>
      <c r="J10" s="18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59">
        <v>18</v>
      </c>
      <c r="J11" s="59">
        <v>1</v>
      </c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18">
        <v>66</v>
      </c>
      <c r="J12" s="18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18">
        <v>87</v>
      </c>
      <c r="J13" s="18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59">
        <v>15</v>
      </c>
      <c r="J14" s="59">
        <v>1</v>
      </c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1</v>
      </c>
      <c r="I15" s="51">
        <v>49</v>
      </c>
      <c r="J15" s="51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19">
        <v>47</v>
      </c>
      <c r="J16" s="19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60">
        <v>12</v>
      </c>
      <c r="J17" s="6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20">
        <f t="shared" si="1"/>
        <v>322</v>
      </c>
      <c r="J18" s="20">
        <f t="shared" si="1"/>
        <v>9</v>
      </c>
      <c r="K18" s="20"/>
    </row>
    <row r="19" spans="1:85" s="5" customFormat="1" ht="28.5" customHeight="1" x14ac:dyDescent="0.25">
      <c r="A19" s="86" t="s">
        <v>28</v>
      </c>
      <c r="B19" s="87"/>
      <c r="C19" s="87"/>
      <c r="D19" s="87"/>
      <c r="E19" s="87"/>
      <c r="F19" s="87"/>
      <c r="G19" s="87"/>
      <c r="H19" s="87"/>
      <c r="I19" s="87"/>
      <c r="J19" s="87"/>
      <c r="K19" s="88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19">
        <v>68</v>
      </c>
      <c r="J20" s="19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19">
        <f t="shared" si="2"/>
        <v>68</v>
      </c>
      <c r="J21" s="20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60</v>
      </c>
      <c r="J23" s="20">
        <v>1</v>
      </c>
      <c r="K23" s="19"/>
    </row>
    <row r="24" spans="1:85" s="5" customFormat="1" ht="27" customHeight="1" x14ac:dyDescent="0.25">
      <c r="A24" s="86" t="s">
        <v>29</v>
      </c>
      <c r="B24" s="87"/>
      <c r="C24" s="87"/>
      <c r="D24" s="87"/>
      <c r="E24" s="87"/>
      <c r="F24" s="87"/>
      <c r="G24" s="87"/>
      <c r="H24" s="87"/>
      <c r="I24" s="87"/>
      <c r="J24" s="87"/>
      <c r="K24" s="88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9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60">
        <v>1</v>
      </c>
      <c r="I26" s="19">
        <v>81</v>
      </c>
      <c r="J26" s="60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61</v>
      </c>
      <c r="J27" s="19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67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154</v>
      </c>
      <c r="J29" s="20">
        <f t="shared" si="4"/>
        <v>3</v>
      </c>
      <c r="K29" s="20"/>
    </row>
    <row r="30" spans="1:85" s="5" customFormat="1" ht="27.75" customHeight="1" x14ac:dyDescent="0.25">
      <c r="A30" s="95" t="s">
        <v>30</v>
      </c>
      <c r="B30" s="96"/>
      <c r="C30" s="96"/>
      <c r="D30" s="96"/>
      <c r="E30" s="96"/>
      <c r="F30" s="96"/>
      <c r="G30" s="96"/>
      <c r="H30" s="96"/>
      <c r="I30" s="96"/>
      <c r="J30" s="96"/>
      <c r="K30" s="97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521</v>
      </c>
      <c r="J31" s="53">
        <v>9</v>
      </c>
      <c r="K31" s="51" t="s">
        <v>74</v>
      </c>
      <c r="M31" s="6">
        <f>I31/9</f>
        <v>57.888888888888886</v>
      </c>
    </row>
    <row r="32" spans="1:85" s="6" customFormat="1" ht="27.75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2</v>
      </c>
      <c r="I32" s="19">
        <v>78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1</v>
      </c>
      <c r="I33" s="19">
        <v>37</v>
      </c>
      <c r="J33" s="21">
        <v>1</v>
      </c>
      <c r="K33" s="22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38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20">
        <f>SUM(I31:I34)</f>
        <v>674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98" t="s">
        <v>31</v>
      </c>
      <c r="B36" s="99"/>
      <c r="C36" s="99"/>
      <c r="D36" s="99"/>
      <c r="E36" s="99"/>
      <c r="F36" s="99"/>
      <c r="G36" s="99"/>
      <c r="H36" s="99"/>
      <c r="I36" s="99"/>
      <c r="J36" s="99"/>
      <c r="K36" s="100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1107</v>
      </c>
      <c r="J37" s="51">
        <v>19</v>
      </c>
      <c r="K37" s="51" t="s">
        <v>75</v>
      </c>
      <c r="M37" s="6">
        <f>I37/19</f>
        <v>58.263157894736842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1107</v>
      </c>
      <c r="J38" s="20">
        <f t="shared" si="5"/>
        <v>19</v>
      </c>
      <c r="K38" s="20"/>
    </row>
    <row r="39" spans="1:85" s="5" customFormat="1" ht="24" customHeight="1" x14ac:dyDescent="0.25">
      <c r="A39" s="80" t="s">
        <v>32</v>
      </c>
      <c r="B39" s="81"/>
      <c r="C39" s="81"/>
      <c r="D39" s="81"/>
      <c r="E39" s="81"/>
      <c r="F39" s="81"/>
      <c r="G39" s="81"/>
      <c r="H39" s="81"/>
      <c r="I39" s="81"/>
      <c r="J39" s="81"/>
      <c r="K39" s="82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62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81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3.25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162</v>
      </c>
      <c r="J42" s="44">
        <v>3</v>
      </c>
      <c r="K42" s="46" t="s">
        <v>76</v>
      </c>
      <c r="M42" s="6">
        <f>I42/3</f>
        <v>54</v>
      </c>
    </row>
    <row r="43" spans="1:85" s="6" customFormat="1" ht="23.2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15</v>
      </c>
      <c r="J43" s="61">
        <v>1</v>
      </c>
      <c r="K43" s="46"/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320</v>
      </c>
      <c r="J44" s="20">
        <f>SUM(J40:J43)</f>
        <v>7</v>
      </c>
      <c r="K44" s="46"/>
    </row>
    <row r="45" spans="1:85" s="5" customFormat="1" ht="27.75" customHeight="1" x14ac:dyDescent="0.25">
      <c r="A45" s="83" t="s">
        <v>33</v>
      </c>
      <c r="B45" s="84"/>
      <c r="C45" s="84"/>
      <c r="D45" s="84"/>
      <c r="E45" s="84"/>
      <c r="F45" s="84"/>
      <c r="G45" s="84"/>
      <c r="H45" s="84"/>
      <c r="I45" s="84"/>
      <c r="J45" s="84"/>
      <c r="K45" s="85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6.2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169</v>
      </c>
      <c r="J46" s="55">
        <v>3</v>
      </c>
      <c r="K46" s="56" t="s">
        <v>63</v>
      </c>
      <c r="M46" s="6">
        <f>I46/3</f>
        <v>56.333333333333336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92</v>
      </c>
      <c r="J47" s="44">
        <v>2</v>
      </c>
      <c r="K47" s="47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6</v>
      </c>
      <c r="J48" s="44"/>
      <c r="K48" s="47" t="s">
        <v>69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23</v>
      </c>
      <c r="J49" s="61">
        <v>1</v>
      </c>
      <c r="K49" s="48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230</v>
      </c>
      <c r="J50" s="55">
        <v>4</v>
      </c>
      <c r="K50" s="56" t="s">
        <v>74</v>
      </c>
      <c r="M50" s="6">
        <f>230/4</f>
        <v>57.5</v>
      </c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95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615</v>
      </c>
      <c r="J52" s="20">
        <f>SUM(J46:J51)</f>
        <v>12</v>
      </c>
      <c r="K52" s="20"/>
    </row>
    <row r="53" spans="1:85" s="5" customFormat="1" ht="33" customHeight="1" x14ac:dyDescent="0.25">
      <c r="A53" s="86" t="s">
        <v>34</v>
      </c>
      <c r="B53" s="87"/>
      <c r="C53" s="87"/>
      <c r="D53" s="87"/>
      <c r="E53" s="87"/>
      <c r="F53" s="87"/>
      <c r="G53" s="87"/>
      <c r="H53" s="87"/>
      <c r="I53" s="87"/>
      <c r="J53" s="87"/>
      <c r="K53" s="88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61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1</v>
      </c>
      <c r="I55" s="19">
        <v>6</v>
      </c>
      <c r="J55" s="19"/>
      <c r="K55" s="49" t="s">
        <v>70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22">
        <v>1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4</v>
      </c>
      <c r="I57" s="20">
        <f t="shared" si="7"/>
        <v>67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73</v>
      </c>
      <c r="I58" s="26">
        <f>SUM(I18+I20+I23+I29+I35+I38+I44+I52+I57)</f>
        <v>3387</v>
      </c>
      <c r="J58" s="26">
        <f>SUM(J18+J20+J23+J29+J35+J38+J44+J52+J57)</f>
        <v>66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5">
    <mergeCell ref="F4:K4"/>
    <mergeCell ref="A1:E1"/>
    <mergeCell ref="F1:K1"/>
    <mergeCell ref="A2:E2"/>
    <mergeCell ref="F2:K2"/>
    <mergeCell ref="A3:E3"/>
    <mergeCell ref="A39:K39"/>
    <mergeCell ref="A45:K45"/>
    <mergeCell ref="A53:K53"/>
    <mergeCell ref="A6:K6"/>
    <mergeCell ref="A9:K9"/>
    <mergeCell ref="A19:K19"/>
    <mergeCell ref="A24:K24"/>
    <mergeCell ref="A30:K30"/>
    <mergeCell ref="A36:K36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3BA10-F0FD-47C1-8183-ADA5B1307834}">
  <dimension ref="A1:CG58"/>
  <sheetViews>
    <sheetView topLeftCell="A52" zoomScale="85" zoomScaleNormal="85" workbookViewId="0">
      <selection activeCell="M58" sqref="M58"/>
    </sheetView>
  </sheetViews>
  <sheetFormatPr defaultRowHeight="15.75" x14ac:dyDescent="0.25"/>
  <cols>
    <col min="1" max="1" width="4.5" style="58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2.75" style="3" customWidth="1"/>
    <col min="12" max="16384" width="9" style="2"/>
  </cols>
  <sheetData>
    <row r="1" spans="1:21" ht="16.5" customHeight="1" x14ac:dyDescent="0.25">
      <c r="A1" s="75" t="s">
        <v>24</v>
      </c>
      <c r="B1" s="75"/>
      <c r="C1" s="75"/>
      <c r="D1" s="75"/>
      <c r="E1" s="75"/>
      <c r="F1" s="76" t="s">
        <v>0</v>
      </c>
      <c r="G1" s="76"/>
      <c r="H1" s="76"/>
      <c r="I1" s="76"/>
      <c r="J1" s="76"/>
      <c r="K1" s="76"/>
    </row>
    <row r="2" spans="1:21" ht="16.5" customHeight="1" x14ac:dyDescent="0.25">
      <c r="A2" s="77" t="s">
        <v>43</v>
      </c>
      <c r="B2" s="77"/>
      <c r="C2" s="77"/>
      <c r="D2" s="77"/>
      <c r="E2" s="77"/>
      <c r="F2" s="78" t="s">
        <v>59</v>
      </c>
      <c r="G2" s="78"/>
      <c r="H2" s="78"/>
      <c r="I2" s="78"/>
      <c r="J2" s="78"/>
      <c r="K2" s="78"/>
    </row>
    <row r="3" spans="1:21" ht="16.5" customHeight="1" x14ac:dyDescent="0.25">
      <c r="A3" s="79" t="s">
        <v>53</v>
      </c>
      <c r="B3" s="79"/>
      <c r="C3" s="79"/>
      <c r="D3" s="79"/>
      <c r="E3" s="79"/>
    </row>
    <row r="4" spans="1:21" ht="22.5" customHeight="1" x14ac:dyDescent="0.25">
      <c r="E4" s="11"/>
      <c r="F4" s="74" t="s">
        <v>60</v>
      </c>
      <c r="G4" s="74"/>
      <c r="H4" s="74"/>
      <c r="I4" s="74"/>
      <c r="J4" s="74"/>
      <c r="K4" s="74"/>
    </row>
    <row r="5" spans="1:21" ht="12.75" customHeight="1" x14ac:dyDescent="0.25"/>
    <row r="6" spans="1:21" ht="30" customHeight="1" x14ac:dyDescent="0.25">
      <c r="A6" s="91" t="s">
        <v>57</v>
      </c>
      <c r="B6" s="91"/>
      <c r="C6" s="91"/>
      <c r="D6" s="91"/>
      <c r="E6" s="91"/>
      <c r="F6" s="91"/>
      <c r="G6" s="91"/>
      <c r="H6" s="91"/>
      <c r="I6" s="91"/>
      <c r="J6" s="91"/>
      <c r="K6" s="91"/>
    </row>
    <row r="7" spans="1:21" ht="9.75" customHeight="1" x14ac:dyDescent="0.25"/>
    <row r="8" spans="1:21" s="10" customFormat="1" ht="74.2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61</v>
      </c>
      <c r="I8" s="23" t="s">
        <v>62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2" t="s">
        <v>27</v>
      </c>
      <c r="B9" s="93"/>
      <c r="C9" s="93"/>
      <c r="D9" s="93"/>
      <c r="E9" s="93"/>
      <c r="F9" s="93"/>
      <c r="G9" s="93"/>
      <c r="H9" s="93"/>
      <c r="I9" s="93"/>
      <c r="J9" s="93"/>
      <c r="K9" s="94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18">
        <v>29</v>
      </c>
      <c r="J10" s="18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59">
        <v>18</v>
      </c>
      <c r="J11" s="59">
        <v>1</v>
      </c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18">
        <v>63</v>
      </c>
      <c r="J12" s="18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18">
        <v>81</v>
      </c>
      <c r="J13" s="18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59">
        <v>16</v>
      </c>
      <c r="J14" s="59">
        <v>1</v>
      </c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2</v>
      </c>
      <c r="I15" s="51">
        <v>47</v>
      </c>
      <c r="J15" s="51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19">
        <v>45</v>
      </c>
      <c r="J16" s="19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60">
        <v>12</v>
      </c>
      <c r="J17" s="6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10</v>
      </c>
      <c r="I18" s="20">
        <f t="shared" si="1"/>
        <v>311</v>
      </c>
      <c r="J18" s="20">
        <f t="shared" si="1"/>
        <v>9</v>
      </c>
      <c r="K18" s="20"/>
    </row>
    <row r="19" spans="1:85" s="5" customFormat="1" ht="28.5" customHeight="1" x14ac:dyDescent="0.25">
      <c r="A19" s="86" t="s">
        <v>28</v>
      </c>
      <c r="B19" s="87"/>
      <c r="C19" s="87"/>
      <c r="D19" s="87"/>
      <c r="E19" s="87"/>
      <c r="F19" s="87"/>
      <c r="G19" s="87"/>
      <c r="H19" s="87"/>
      <c r="I19" s="87"/>
      <c r="J19" s="87"/>
      <c r="K19" s="88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19">
        <v>63</v>
      </c>
      <c r="J20" s="19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19">
        <f t="shared" si="2"/>
        <v>63</v>
      </c>
      <c r="J21" s="20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60</v>
      </c>
      <c r="J23" s="20">
        <v>1</v>
      </c>
      <c r="K23" s="19"/>
    </row>
    <row r="24" spans="1:85" s="5" customFormat="1" ht="27" customHeight="1" x14ac:dyDescent="0.25">
      <c r="A24" s="86" t="s">
        <v>29</v>
      </c>
      <c r="B24" s="87"/>
      <c r="C24" s="87"/>
      <c r="D24" s="87"/>
      <c r="E24" s="87"/>
      <c r="F24" s="87"/>
      <c r="G24" s="87"/>
      <c r="H24" s="87"/>
      <c r="I24" s="87"/>
      <c r="J24" s="87"/>
      <c r="K24" s="88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9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60">
        <v>1</v>
      </c>
      <c r="I26" s="19">
        <v>76</v>
      </c>
      <c r="J26" s="60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56</v>
      </c>
      <c r="J27" s="19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67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144</v>
      </c>
      <c r="J29" s="20">
        <f t="shared" si="4"/>
        <v>3</v>
      </c>
      <c r="K29" s="20"/>
    </row>
    <row r="30" spans="1:85" s="5" customFormat="1" ht="27.75" customHeight="1" x14ac:dyDescent="0.25">
      <c r="A30" s="95" t="s">
        <v>30</v>
      </c>
      <c r="B30" s="96"/>
      <c r="C30" s="96"/>
      <c r="D30" s="96"/>
      <c r="E30" s="96"/>
      <c r="F30" s="96"/>
      <c r="G30" s="96"/>
      <c r="H30" s="96"/>
      <c r="I30" s="96"/>
      <c r="J30" s="96"/>
      <c r="K30" s="97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505</v>
      </c>
      <c r="J31" s="53">
        <v>9</v>
      </c>
      <c r="K31" s="51" t="s">
        <v>63</v>
      </c>
    </row>
    <row r="32" spans="1:85" s="6" customFormat="1" ht="36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3</v>
      </c>
      <c r="I32" s="19">
        <v>74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2</v>
      </c>
      <c r="I33" s="19">
        <v>38</v>
      </c>
      <c r="J33" s="21">
        <v>1</v>
      </c>
      <c r="K33" s="22"/>
    </row>
    <row r="34" spans="1:85" s="6" customFormat="1" ht="33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37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15</v>
      </c>
      <c r="I35" s="20">
        <f>SUM(I31:I34)</f>
        <v>654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98" t="s">
        <v>31</v>
      </c>
      <c r="B36" s="99"/>
      <c r="C36" s="99"/>
      <c r="D36" s="99"/>
      <c r="E36" s="99"/>
      <c r="F36" s="99"/>
      <c r="G36" s="99"/>
      <c r="H36" s="99"/>
      <c r="I36" s="99"/>
      <c r="J36" s="99"/>
      <c r="K36" s="100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1102</v>
      </c>
      <c r="J37" s="51">
        <v>19</v>
      </c>
      <c r="K37" s="51" t="s">
        <v>64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1102</v>
      </c>
      <c r="J38" s="20">
        <f t="shared" si="5"/>
        <v>19</v>
      </c>
      <c r="K38" s="20"/>
    </row>
    <row r="39" spans="1:85" s="5" customFormat="1" ht="33" customHeight="1" x14ac:dyDescent="0.25">
      <c r="A39" s="80" t="s">
        <v>32</v>
      </c>
      <c r="B39" s="81"/>
      <c r="C39" s="81"/>
      <c r="D39" s="81"/>
      <c r="E39" s="81"/>
      <c r="F39" s="81"/>
      <c r="G39" s="81"/>
      <c r="H39" s="81"/>
      <c r="I39" s="81"/>
      <c r="J39" s="81"/>
      <c r="K39" s="82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60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80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4.75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158</v>
      </c>
      <c r="J42" s="44">
        <v>3</v>
      </c>
      <c r="K42" s="46" t="s">
        <v>65</v>
      </c>
    </row>
    <row r="43" spans="1:85" s="6" customFormat="1" ht="25.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15</v>
      </c>
      <c r="J43" s="61">
        <v>1</v>
      </c>
      <c r="K43" s="46"/>
    </row>
    <row r="44" spans="1:85" s="6" customFormat="1" ht="29.25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313</v>
      </c>
      <c r="J44" s="20">
        <f>SUM(J40:J43)</f>
        <v>7</v>
      </c>
      <c r="K44" s="46"/>
    </row>
    <row r="45" spans="1:85" s="5" customFormat="1" ht="27.75" customHeight="1" x14ac:dyDescent="0.25">
      <c r="A45" s="83" t="s">
        <v>33</v>
      </c>
      <c r="B45" s="84"/>
      <c r="C45" s="84"/>
      <c r="D45" s="84"/>
      <c r="E45" s="84"/>
      <c r="F45" s="84"/>
      <c r="G45" s="84"/>
      <c r="H45" s="84"/>
      <c r="I45" s="84"/>
      <c r="J45" s="84"/>
      <c r="K45" s="85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5.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163</v>
      </c>
      <c r="J46" s="55">
        <v>3</v>
      </c>
      <c r="K46" s="56" t="s">
        <v>66</v>
      </c>
    </row>
    <row r="47" spans="1:85" s="6" customFormat="1" ht="36.7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89</v>
      </c>
      <c r="J47" s="44">
        <v>2</v>
      </c>
      <c r="K47" s="47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6</v>
      </c>
      <c r="J48" s="44"/>
      <c r="K48" s="47" t="s">
        <v>69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37.5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23</v>
      </c>
      <c r="J49" s="61">
        <v>1</v>
      </c>
      <c r="K49" s="48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225</v>
      </c>
      <c r="J50" s="55">
        <v>4</v>
      </c>
      <c r="K50" s="56" t="s">
        <v>63</v>
      </c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96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602</v>
      </c>
      <c r="J52" s="20">
        <f>SUM(J46:J51)</f>
        <v>12</v>
      </c>
      <c r="K52" s="20"/>
    </row>
    <row r="53" spans="1:85" s="5" customFormat="1" ht="33" customHeight="1" x14ac:dyDescent="0.25">
      <c r="A53" s="86" t="s">
        <v>34</v>
      </c>
      <c r="B53" s="87"/>
      <c r="C53" s="87"/>
      <c r="D53" s="87"/>
      <c r="E53" s="87"/>
      <c r="F53" s="87"/>
      <c r="G53" s="87"/>
      <c r="H53" s="87"/>
      <c r="I53" s="87"/>
      <c r="J53" s="87"/>
      <c r="K53" s="88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59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1</v>
      </c>
      <c r="I55" s="19">
        <v>6</v>
      </c>
      <c r="J55" s="19"/>
      <c r="K55" s="49" t="s">
        <v>70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22">
        <v>1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4</v>
      </c>
      <c r="I57" s="20">
        <f t="shared" si="7"/>
        <v>65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76</v>
      </c>
      <c r="I58" s="26">
        <f>SUM(I18+I20+I23+I29+I35+I38+I44+I52+I57)</f>
        <v>3314</v>
      </c>
      <c r="J58" s="26">
        <f>SUM(J18+J20+J23+J29+J35+J38+J44+J52+J57)</f>
        <v>66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5">
    <mergeCell ref="F4:K4"/>
    <mergeCell ref="A1:E1"/>
    <mergeCell ref="F1:K1"/>
    <mergeCell ref="A2:E2"/>
    <mergeCell ref="F2:K2"/>
    <mergeCell ref="A3:E3"/>
    <mergeCell ref="A39:K39"/>
    <mergeCell ref="A45:K45"/>
    <mergeCell ref="A53:K53"/>
    <mergeCell ref="A6:K6"/>
    <mergeCell ref="A9:K9"/>
    <mergeCell ref="A19:K19"/>
    <mergeCell ref="A24:K24"/>
    <mergeCell ref="A30:K30"/>
    <mergeCell ref="A36:K36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BE2FF-A7F8-46DC-A4C3-F88C95E13787}">
  <dimension ref="A1:CG58"/>
  <sheetViews>
    <sheetView zoomScale="85" zoomScaleNormal="85" workbookViewId="0">
      <selection activeCell="N6" sqref="N6"/>
    </sheetView>
  </sheetViews>
  <sheetFormatPr defaultRowHeight="15.75" x14ac:dyDescent="0.25"/>
  <cols>
    <col min="1" max="1" width="4.5" style="31" customWidth="1"/>
    <col min="2" max="2" width="7.375" style="1" hidden="1" customWidth="1"/>
    <col min="3" max="3" width="3.375" style="1" hidden="1" customWidth="1"/>
    <col min="4" max="4" width="26.75" style="1" customWidth="1"/>
    <col min="5" max="5" width="8.875" style="1" customWidth="1"/>
    <col min="6" max="6" width="8.25" style="2" customWidth="1"/>
    <col min="7" max="7" width="8.625" style="3" hidden="1" customWidth="1"/>
    <col min="8" max="8" width="11.5" style="17" customWidth="1"/>
    <col min="9" max="9" width="10.625" style="17" customWidth="1"/>
    <col min="10" max="10" width="8" style="25" customWidth="1"/>
    <col min="11" max="11" width="15.5" style="3" customWidth="1"/>
    <col min="12" max="16384" width="9" style="2"/>
  </cols>
  <sheetData>
    <row r="1" spans="1:21" ht="16.5" customHeight="1" x14ac:dyDescent="0.25">
      <c r="A1" s="75" t="s">
        <v>24</v>
      </c>
      <c r="B1" s="75"/>
      <c r="C1" s="75"/>
      <c r="D1" s="75"/>
      <c r="E1" s="75"/>
      <c r="F1" s="76" t="s">
        <v>0</v>
      </c>
      <c r="G1" s="76"/>
      <c r="H1" s="76"/>
      <c r="I1" s="76"/>
      <c r="J1" s="76"/>
      <c r="K1" s="76"/>
    </row>
    <row r="2" spans="1:21" ht="16.5" customHeight="1" x14ac:dyDescent="0.25">
      <c r="A2" s="77" t="s">
        <v>43</v>
      </c>
      <c r="B2" s="77"/>
      <c r="C2" s="77"/>
      <c r="D2" s="77"/>
      <c r="E2" s="77"/>
      <c r="F2" s="78" t="s">
        <v>59</v>
      </c>
      <c r="G2" s="78"/>
      <c r="H2" s="78"/>
      <c r="I2" s="78"/>
      <c r="J2" s="78"/>
      <c r="K2" s="78"/>
    </row>
    <row r="3" spans="1:21" ht="16.5" customHeight="1" x14ac:dyDescent="0.25">
      <c r="A3" s="79" t="s">
        <v>53</v>
      </c>
      <c r="B3" s="79"/>
      <c r="C3" s="79"/>
      <c r="D3" s="79"/>
      <c r="E3" s="79"/>
    </row>
    <row r="4" spans="1:21" ht="22.5" customHeight="1" x14ac:dyDescent="0.25">
      <c r="E4" s="11"/>
      <c r="F4" s="74" t="s">
        <v>54</v>
      </c>
      <c r="G4" s="74"/>
      <c r="H4" s="74"/>
      <c r="I4" s="74"/>
      <c r="J4" s="74"/>
      <c r="K4" s="74"/>
    </row>
    <row r="5" spans="1:21" ht="12.75" customHeight="1" x14ac:dyDescent="0.25"/>
    <row r="6" spans="1:21" ht="30" customHeight="1" x14ac:dyDescent="0.25">
      <c r="A6" s="91" t="s">
        <v>57</v>
      </c>
      <c r="B6" s="91"/>
      <c r="C6" s="91"/>
      <c r="D6" s="91"/>
      <c r="E6" s="91"/>
      <c r="F6" s="91"/>
      <c r="G6" s="91"/>
      <c r="H6" s="91"/>
      <c r="I6" s="91"/>
      <c r="J6" s="91"/>
      <c r="K6" s="91"/>
    </row>
    <row r="7" spans="1:21" ht="9.75" customHeight="1" x14ac:dyDescent="0.25"/>
    <row r="8" spans="1:21" s="10" customFormat="1" ht="74.2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28" t="s">
        <v>41</v>
      </c>
      <c r="G8" s="28"/>
      <c r="H8" s="23" t="s">
        <v>55</v>
      </c>
      <c r="I8" s="23" t="s">
        <v>56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92" t="s">
        <v>27</v>
      </c>
      <c r="B9" s="93"/>
      <c r="C9" s="93"/>
      <c r="D9" s="93"/>
      <c r="E9" s="93"/>
      <c r="F9" s="93"/>
      <c r="G9" s="93"/>
      <c r="H9" s="93"/>
      <c r="I9" s="93"/>
      <c r="J9" s="93"/>
      <c r="K9" s="94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18">
        <v>25</v>
      </c>
      <c r="J10" s="18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18">
        <v>14</v>
      </c>
      <c r="J11" s="18"/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18">
        <v>52</v>
      </c>
      <c r="J12" s="18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18">
        <v>70</v>
      </c>
      <c r="J13" s="18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18">
        <v>11</v>
      </c>
      <c r="J14" s="18"/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2</v>
      </c>
      <c r="I15" s="51">
        <v>44</v>
      </c>
      <c r="J15" s="51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19">
        <v>38</v>
      </c>
      <c r="J16" s="19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19">
        <v>11</v>
      </c>
      <c r="J17" s="19"/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10</v>
      </c>
      <c r="I18" s="20">
        <f t="shared" si="1"/>
        <v>265</v>
      </c>
      <c r="J18" s="20">
        <f t="shared" si="1"/>
        <v>6</v>
      </c>
      <c r="K18" s="20"/>
    </row>
    <row r="19" spans="1:85" s="5" customFormat="1" ht="28.5" customHeight="1" x14ac:dyDescent="0.25">
      <c r="A19" s="86" t="s">
        <v>28</v>
      </c>
      <c r="B19" s="87"/>
      <c r="C19" s="87"/>
      <c r="D19" s="87"/>
      <c r="E19" s="87"/>
      <c r="F19" s="87"/>
      <c r="G19" s="87"/>
      <c r="H19" s="87"/>
      <c r="I19" s="87"/>
      <c r="J19" s="87"/>
      <c r="K19" s="88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19">
        <v>45</v>
      </c>
      <c r="J20" s="19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19">
        <f t="shared" si="2"/>
        <v>45</v>
      </c>
      <c r="J21" s="20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50</v>
      </c>
      <c r="J23" s="20">
        <v>1</v>
      </c>
      <c r="K23" s="19"/>
    </row>
    <row r="24" spans="1:85" s="5" customFormat="1" ht="27" customHeight="1" x14ac:dyDescent="0.25">
      <c r="A24" s="86" t="s">
        <v>29</v>
      </c>
      <c r="B24" s="87"/>
      <c r="C24" s="87"/>
      <c r="D24" s="87"/>
      <c r="E24" s="87"/>
      <c r="F24" s="87"/>
      <c r="G24" s="87"/>
      <c r="H24" s="87"/>
      <c r="I24" s="87"/>
      <c r="J24" s="87"/>
      <c r="K24" s="88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24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8</v>
      </c>
      <c r="J25" s="19"/>
      <c r="K25" s="19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23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19">
        <v>1</v>
      </c>
      <c r="I26" s="19">
        <v>55</v>
      </c>
      <c r="J26" s="19">
        <v>1</v>
      </c>
      <c r="K26" s="19"/>
    </row>
    <row r="27" spans="1:85" s="6" customFormat="1" ht="27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46</v>
      </c>
      <c r="J27" s="19">
        <v>1</v>
      </c>
      <c r="K27" s="19"/>
    </row>
    <row r="28" spans="1:85" s="14" customFormat="1" ht="24.7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2</v>
      </c>
      <c r="J28" s="19"/>
      <c r="K28" s="19"/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111</v>
      </c>
      <c r="J29" s="20">
        <f t="shared" si="4"/>
        <v>2</v>
      </c>
      <c r="K29" s="20"/>
    </row>
    <row r="30" spans="1:85" s="5" customFormat="1" ht="27.75" customHeight="1" x14ac:dyDescent="0.25">
      <c r="A30" s="95" t="s">
        <v>30</v>
      </c>
      <c r="B30" s="96"/>
      <c r="C30" s="96"/>
      <c r="D30" s="96"/>
      <c r="E30" s="96"/>
      <c r="F30" s="96"/>
      <c r="G30" s="96"/>
      <c r="H30" s="96"/>
      <c r="I30" s="96"/>
      <c r="J30" s="96"/>
      <c r="K30" s="97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441</v>
      </c>
      <c r="J31" s="53">
        <v>8</v>
      </c>
      <c r="K31" s="51"/>
    </row>
    <row r="32" spans="1:85" s="6" customFormat="1" ht="36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3</v>
      </c>
      <c r="I32" s="19">
        <v>65</v>
      </c>
      <c r="J32" s="21">
        <v>1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2</v>
      </c>
      <c r="I33" s="19">
        <v>32</v>
      </c>
      <c r="J33" s="21">
        <v>1</v>
      </c>
      <c r="K33" s="22"/>
    </row>
    <row r="34" spans="1:85" s="6" customFormat="1" ht="33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35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15</v>
      </c>
      <c r="I35" s="20">
        <f>SUM(I31:I34)</f>
        <v>573</v>
      </c>
      <c r="J35" s="20">
        <f>SUM(J31:J34)</f>
        <v>11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98" t="s">
        <v>31</v>
      </c>
      <c r="B36" s="99"/>
      <c r="C36" s="99"/>
      <c r="D36" s="99"/>
      <c r="E36" s="99"/>
      <c r="F36" s="99"/>
      <c r="G36" s="99"/>
      <c r="H36" s="99"/>
      <c r="I36" s="99"/>
      <c r="J36" s="99"/>
      <c r="K36" s="100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1092</v>
      </c>
      <c r="J37" s="51">
        <v>19</v>
      </c>
      <c r="K37" s="51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1092</v>
      </c>
      <c r="J38" s="20">
        <f t="shared" si="5"/>
        <v>19</v>
      </c>
      <c r="K38" s="20"/>
    </row>
    <row r="39" spans="1:85" s="5" customFormat="1" ht="33" customHeight="1" x14ac:dyDescent="0.25">
      <c r="A39" s="80" t="s">
        <v>32</v>
      </c>
      <c r="B39" s="81"/>
      <c r="C39" s="81"/>
      <c r="D39" s="81"/>
      <c r="E39" s="81"/>
      <c r="F39" s="81"/>
      <c r="G39" s="81"/>
      <c r="H39" s="81"/>
      <c r="I39" s="81"/>
      <c r="J39" s="81"/>
      <c r="K39" s="82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55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73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4.75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140</v>
      </c>
      <c r="J42" s="44">
        <v>3</v>
      </c>
      <c r="K42" s="46"/>
    </row>
    <row r="43" spans="1:85" s="6" customFormat="1" ht="25.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19">
        <v>14</v>
      </c>
      <c r="J43" s="44"/>
      <c r="K43" s="46"/>
    </row>
    <row r="44" spans="1:85" s="6" customFormat="1" ht="29.25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282</v>
      </c>
      <c r="J44" s="20">
        <f>SUM(J40:J43)</f>
        <v>6</v>
      </c>
      <c r="K44" s="46"/>
    </row>
    <row r="45" spans="1:85" s="5" customFormat="1" ht="27.75" customHeight="1" x14ac:dyDescent="0.25">
      <c r="A45" s="83" t="s">
        <v>33</v>
      </c>
      <c r="B45" s="84"/>
      <c r="C45" s="84"/>
      <c r="D45" s="84"/>
      <c r="E45" s="84"/>
      <c r="F45" s="84"/>
      <c r="G45" s="84"/>
      <c r="H45" s="84"/>
      <c r="I45" s="84"/>
      <c r="J45" s="84"/>
      <c r="K45" s="85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5.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132</v>
      </c>
      <c r="J46" s="55">
        <v>3</v>
      </c>
      <c r="K46" s="56"/>
    </row>
    <row r="47" spans="1:85" s="6" customFormat="1" ht="36.7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80</v>
      </c>
      <c r="J47" s="44">
        <v>2</v>
      </c>
      <c r="K47" s="47"/>
    </row>
    <row r="48" spans="1:85" s="6" customFormat="1" ht="34.5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19">
        <v>4</v>
      </c>
      <c r="J48" s="44"/>
      <c r="K48" s="47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37.5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19">
        <v>18</v>
      </c>
      <c r="J49" s="44"/>
      <c r="K49" s="48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205</v>
      </c>
      <c r="J50" s="55">
        <v>4</v>
      </c>
      <c r="K50" s="56"/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85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524</v>
      </c>
      <c r="J52" s="20">
        <f>SUM(J46:J51)</f>
        <v>11</v>
      </c>
      <c r="K52" s="20"/>
    </row>
    <row r="53" spans="1:85" s="5" customFormat="1" ht="33" customHeight="1" x14ac:dyDescent="0.25">
      <c r="A53" s="86" t="s">
        <v>34</v>
      </c>
      <c r="B53" s="87"/>
      <c r="C53" s="87"/>
      <c r="D53" s="87"/>
      <c r="E53" s="87"/>
      <c r="F53" s="87"/>
      <c r="G53" s="87"/>
      <c r="H53" s="87"/>
      <c r="I53" s="87"/>
      <c r="J53" s="87"/>
      <c r="K53" s="88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51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1</v>
      </c>
      <c r="I55" s="19">
        <v>4</v>
      </c>
      <c r="J55" s="19"/>
      <c r="K55" s="49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22">
        <v>0</v>
      </c>
      <c r="I56" s="22"/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3</v>
      </c>
      <c r="I57" s="20">
        <f t="shared" si="7"/>
        <v>55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75</v>
      </c>
      <c r="I58" s="26">
        <f>SUM(I18+I20+I23+I29+I35+I38+I44+I52+I57)</f>
        <v>2997</v>
      </c>
      <c r="J58" s="26">
        <f>SUM(J18+J20+J23+J29+J35+J38+J44+J52+J57)</f>
        <v>58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5">
    <mergeCell ref="A1:E1"/>
    <mergeCell ref="A2:E2"/>
    <mergeCell ref="A3:E3"/>
    <mergeCell ref="F1:K1"/>
    <mergeCell ref="F2:K2"/>
    <mergeCell ref="A53:K53"/>
    <mergeCell ref="F4:K4"/>
    <mergeCell ref="A6:K6"/>
    <mergeCell ref="A9:K9"/>
    <mergeCell ref="A19:K19"/>
    <mergeCell ref="A24:K24"/>
    <mergeCell ref="A30:K30"/>
    <mergeCell ref="A36:K36"/>
    <mergeCell ref="A39:K39"/>
    <mergeCell ref="A45:K45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Solop 18C1 07.9.2018 (4)</vt:lpstr>
      <vt:lpstr>Solop 18C1 04.9.2018 (3)</vt:lpstr>
      <vt:lpstr>Solop 18C1 23.8.2018 (2)</vt:lpstr>
      <vt:lpstr>Solop 18C1 20.8.2018</vt:lpstr>
      <vt:lpstr>Solop 18C1 (2)</vt:lpstr>
      <vt:lpstr>'Solop 18C1 (2)'!Print_Titles</vt:lpstr>
      <vt:lpstr>'Solop 18C1 04.9.2018 (3)'!Print_Titles</vt:lpstr>
      <vt:lpstr>'Solop 18C1 07.9.2018 (4)'!Print_Titles</vt:lpstr>
      <vt:lpstr>'Solop 18C1 20.8.2018'!Print_Titles</vt:lpstr>
      <vt:lpstr>'Solop 18C1 23.8.2018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THUY-DT</cp:lastModifiedBy>
  <cp:lastPrinted>2018-08-20T01:08:39Z</cp:lastPrinted>
  <dcterms:created xsi:type="dcterms:W3CDTF">2017-03-23T07:53:44Z</dcterms:created>
  <dcterms:modified xsi:type="dcterms:W3CDTF">2018-09-07T09:00:49Z</dcterms:modified>
</cp:coreProperties>
</file>